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715" windowHeight="9255" activeTab="0"/>
  </bookViews>
  <sheets>
    <sheet name="北小松" sheetId="1" r:id="rId1"/>
    <sheet name="北小松１" sheetId="2" r:id="rId2"/>
    <sheet name="北小松２" sheetId="3" r:id="rId3"/>
  </sheets>
  <definedNames/>
  <calcPr fullCalcOnLoad="1"/>
</workbook>
</file>

<file path=xl/sharedStrings.xml><?xml version="1.0" encoding="utf-8"?>
<sst xmlns="http://schemas.openxmlformats.org/spreadsheetml/2006/main" count="63" uniqueCount="29">
  <si>
    <t>１回目</t>
  </si>
  <si>
    <t>２回目</t>
  </si>
  <si>
    <t>時刻</t>
  </si>
  <si>
    <t>方位</t>
  </si>
  <si>
    <t>高度</t>
  </si>
  <si>
    <t>-</t>
  </si>
  <si>
    <t>夢ー舞メント　風の体験</t>
  </si>
  <si>
    <t>ヘリウム風船の追跡</t>
  </si>
  <si>
    <t>上昇速度</t>
  </si>
  <si>
    <t>rad変換</t>
  </si>
  <si>
    <t>補正</t>
  </si>
  <si>
    <t>東座標</t>
  </si>
  <si>
    <t>北座標</t>
  </si>
  <si>
    <t>水平速度</t>
  </si>
  <si>
    <t>番号</t>
  </si>
  <si>
    <t>経過秒</t>
  </si>
  <si>
    <t>方位角</t>
  </si>
  <si>
    <t>方位角</t>
  </si>
  <si>
    <t>仰角</t>
  </si>
  <si>
    <t>高さ[m]</t>
  </si>
  <si>
    <t>水平距離[m]</t>
  </si>
  <si>
    <t>[m]</t>
  </si>
  <si>
    <t>[m/s]</t>
  </si>
  <si>
    <t>-</t>
  </si>
  <si>
    <t>北小松２回目</t>
  </si>
  <si>
    <t>北小松１回目</t>
  </si>
  <si>
    <t>2001/9/22</t>
  </si>
  <si>
    <t>北小松</t>
  </si>
  <si>
    <t>松井、妻と２名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</si>
</sst>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1" fontId="0" fillId="0" borderId="0" xfId="0" applyNumberFormat="1" applyAlignment="1" quotePrefix="1">
      <alignment horizontal="left"/>
    </xf>
    <xf numFmtId="0" fontId="0" fillId="0" borderId="0" xfId="0" applyAlignment="1" quotePrefix="1">
      <alignment/>
    </xf>
    <xf numFmtId="31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21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21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21" fontId="0" fillId="0" borderId="4" xfId="0" applyNumberForma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 quotePrefix="1">
      <alignment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4" borderId="2" xfId="0" applyFill="1" applyBorder="1" applyAlignment="1">
      <alignment/>
    </xf>
    <xf numFmtId="0" fontId="0" fillId="4" borderId="2" xfId="0" applyNumberFormat="1" applyFill="1" applyBorder="1" applyAlignment="1">
      <alignment/>
    </xf>
    <xf numFmtId="0" fontId="0" fillId="8" borderId="2" xfId="0" applyFill="1" applyBorder="1" applyAlignment="1">
      <alignment/>
    </xf>
    <xf numFmtId="176" fontId="0" fillId="9" borderId="2" xfId="0" applyNumberFormat="1" applyFill="1" applyBorder="1" applyAlignment="1">
      <alignment/>
    </xf>
    <xf numFmtId="176" fontId="0" fillId="5" borderId="2" xfId="0" applyNumberFormat="1" applyFill="1" applyBorder="1" applyAlignment="1">
      <alignment/>
    </xf>
    <xf numFmtId="176" fontId="0" fillId="6" borderId="2" xfId="0" applyNumberFormat="1" applyFill="1" applyBorder="1" applyAlignment="1">
      <alignment/>
    </xf>
    <xf numFmtId="176" fontId="0" fillId="7" borderId="2" xfId="0" applyNumberFormat="1" applyFill="1" applyBorder="1" applyAlignment="1">
      <alignment/>
    </xf>
    <xf numFmtId="0" fontId="0" fillId="4" borderId="3" xfId="0" applyFill="1" applyBorder="1" applyAlignment="1">
      <alignment/>
    </xf>
    <xf numFmtId="0" fontId="0" fillId="4" borderId="3" xfId="0" applyNumberFormat="1" applyFill="1" applyBorder="1" applyAlignment="1">
      <alignment/>
    </xf>
    <xf numFmtId="0" fontId="0" fillId="8" borderId="3" xfId="0" applyFill="1" applyBorder="1" applyAlignment="1">
      <alignment/>
    </xf>
    <xf numFmtId="176" fontId="0" fillId="9" borderId="3" xfId="0" applyNumberFormat="1" applyFill="1" applyBorder="1" applyAlignment="1">
      <alignment/>
    </xf>
    <xf numFmtId="176" fontId="0" fillId="5" borderId="3" xfId="0" applyNumberFormat="1" applyFill="1" applyBorder="1" applyAlignment="1">
      <alignment/>
    </xf>
    <xf numFmtId="176" fontId="0" fillId="6" borderId="3" xfId="0" applyNumberFormat="1" applyFill="1" applyBorder="1" applyAlignment="1">
      <alignment/>
    </xf>
    <xf numFmtId="176" fontId="0" fillId="7" borderId="3" xfId="0" applyNumberFormat="1" applyFill="1" applyBorder="1" applyAlignment="1">
      <alignment/>
    </xf>
    <xf numFmtId="0" fontId="0" fillId="4" borderId="4" xfId="0" applyFill="1" applyBorder="1" applyAlignment="1">
      <alignment/>
    </xf>
    <xf numFmtId="0" fontId="0" fillId="4" borderId="4" xfId="0" applyNumberFormat="1" applyFill="1" applyBorder="1" applyAlignment="1">
      <alignment/>
    </xf>
    <xf numFmtId="0" fontId="0" fillId="8" borderId="4" xfId="0" applyFill="1" applyBorder="1" applyAlignment="1">
      <alignment/>
    </xf>
    <xf numFmtId="176" fontId="0" fillId="9" borderId="4" xfId="0" applyNumberFormat="1" applyFill="1" applyBorder="1" applyAlignment="1">
      <alignment/>
    </xf>
    <xf numFmtId="176" fontId="0" fillId="5" borderId="4" xfId="0" applyNumberFormat="1" applyFill="1" applyBorder="1" applyAlignment="1">
      <alignment/>
    </xf>
    <xf numFmtId="176" fontId="0" fillId="6" borderId="4" xfId="0" applyNumberFormat="1" applyFill="1" applyBorder="1" applyAlignment="1">
      <alignment/>
    </xf>
    <xf numFmtId="176" fontId="0" fillId="7" borderId="4" xfId="0" applyNumberFormat="1" applyFill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7.375" style="0" customWidth="1"/>
    <col min="2" max="2" width="5.25390625" style="0" bestFit="1" customWidth="1"/>
    <col min="3" max="3" width="4.875" style="0" customWidth="1"/>
    <col min="4" max="4" width="3.75390625" style="0" customWidth="1"/>
    <col min="5" max="5" width="8.625" style="0" customWidth="1"/>
    <col min="6" max="7" width="5.25390625" style="0" bestFit="1" customWidth="1"/>
    <col min="8" max="8" width="3.125" style="0" customWidth="1"/>
  </cols>
  <sheetData>
    <row r="1" spans="1:3" ht="13.5">
      <c r="A1" s="1" t="s">
        <v>26</v>
      </c>
      <c r="C1" t="s">
        <v>27</v>
      </c>
    </row>
    <row r="2" ht="13.5">
      <c r="A2" s="2" t="s">
        <v>28</v>
      </c>
    </row>
    <row r="3" spans="1:5" ht="13.5">
      <c r="A3" t="s">
        <v>0</v>
      </c>
      <c r="E3" t="s">
        <v>1</v>
      </c>
    </row>
    <row r="4" spans="1:7" ht="13.5">
      <c r="A4" s="3" t="s">
        <v>2</v>
      </c>
      <c r="B4" s="4" t="s">
        <v>3</v>
      </c>
      <c r="C4" s="4" t="s">
        <v>4</v>
      </c>
      <c r="E4" s="3" t="s">
        <v>2</v>
      </c>
      <c r="F4" s="4" t="s">
        <v>3</v>
      </c>
      <c r="G4" s="4" t="s">
        <v>4</v>
      </c>
    </row>
    <row r="5" spans="1:7" ht="13.5">
      <c r="A5" s="5">
        <v>0.5784722222222222</v>
      </c>
      <c r="B5" s="6" t="s">
        <v>5</v>
      </c>
      <c r="C5" s="6" t="s">
        <v>5</v>
      </c>
      <c r="E5" s="5">
        <v>0.5868055555555556</v>
      </c>
      <c r="F5" s="6" t="s">
        <v>5</v>
      </c>
      <c r="G5" s="6" t="s">
        <v>5</v>
      </c>
    </row>
    <row r="6" spans="1:7" ht="13.5">
      <c r="A6" s="7">
        <v>0.6619212962962963</v>
      </c>
      <c r="B6" s="8">
        <v>145</v>
      </c>
      <c r="C6" s="8">
        <v>28</v>
      </c>
      <c r="E6" s="7">
        <v>0.5869212962962963</v>
      </c>
      <c r="F6" s="8">
        <v>152</v>
      </c>
      <c r="G6" s="8">
        <v>44</v>
      </c>
    </row>
    <row r="7" spans="1:7" ht="13.5">
      <c r="A7" s="7">
        <v>0.6620370370370371</v>
      </c>
      <c r="B7" s="8">
        <v>146</v>
      </c>
      <c r="C7" s="8">
        <v>19</v>
      </c>
      <c r="E7" s="7">
        <v>0.587037037037037</v>
      </c>
      <c r="F7" s="8">
        <v>145</v>
      </c>
      <c r="G7" s="8">
        <v>28</v>
      </c>
    </row>
    <row r="8" spans="1:7" ht="13.5">
      <c r="A8" s="7">
        <v>0.6621527777777778</v>
      </c>
      <c r="B8" s="8">
        <v>153</v>
      </c>
      <c r="C8" s="8">
        <v>18</v>
      </c>
      <c r="E8" s="7">
        <v>0.5871527777777777</v>
      </c>
      <c r="F8" s="8">
        <v>144</v>
      </c>
      <c r="G8" s="8">
        <v>22</v>
      </c>
    </row>
    <row r="9" spans="1:7" ht="13.5">
      <c r="A9" s="7">
        <v>0.6622685185185185</v>
      </c>
      <c r="B9" s="8">
        <v>156</v>
      </c>
      <c r="C9" s="8">
        <v>16</v>
      </c>
      <c r="E9" s="7">
        <v>0.5872685185185186</v>
      </c>
      <c r="F9" s="8">
        <v>148</v>
      </c>
      <c r="G9" s="8">
        <v>20</v>
      </c>
    </row>
    <row r="10" spans="1:7" ht="13.5">
      <c r="A10" s="7">
        <v>0.6623842592592593</v>
      </c>
      <c r="B10" s="8">
        <v>158</v>
      </c>
      <c r="C10" s="8">
        <v>16</v>
      </c>
      <c r="E10" s="7">
        <v>0.5873842592592592</v>
      </c>
      <c r="F10" s="8">
        <v>148</v>
      </c>
      <c r="G10" s="8">
        <v>18</v>
      </c>
    </row>
    <row r="11" spans="1:7" ht="13.5">
      <c r="A11" s="9">
        <v>0.6625</v>
      </c>
      <c r="B11" s="10">
        <v>163</v>
      </c>
      <c r="C11" s="10">
        <v>16</v>
      </c>
      <c r="E11" s="7">
        <v>0.5875</v>
      </c>
      <c r="F11" s="8">
        <v>145</v>
      </c>
      <c r="G11" s="8">
        <v>20</v>
      </c>
    </row>
    <row r="12" spans="5:7" ht="13.5">
      <c r="E12" s="7">
        <v>0.5876157407407407</v>
      </c>
      <c r="F12" s="8">
        <v>148</v>
      </c>
      <c r="G12" s="8">
        <v>20</v>
      </c>
    </row>
    <row r="13" spans="5:7" ht="13.5">
      <c r="E13" s="7">
        <v>0.587731481481481</v>
      </c>
      <c r="F13" s="8">
        <v>148</v>
      </c>
      <c r="G13" s="8">
        <v>20</v>
      </c>
    </row>
    <row r="14" spans="5:7" ht="13.5">
      <c r="E14" s="9">
        <v>0.587847222222222</v>
      </c>
      <c r="F14" s="10">
        <v>152</v>
      </c>
      <c r="G14" s="10">
        <v>20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A1" sqref="A1"/>
    </sheetView>
  </sheetViews>
  <sheetFormatPr defaultColWidth="9.00390625" defaultRowHeight="13.5"/>
  <cols>
    <col min="1" max="1" width="4.875" style="0" bestFit="1" customWidth="1"/>
    <col min="3" max="4" width="6.75390625" style="0" bestFit="1" customWidth="1"/>
    <col min="5" max="5" width="6.75390625" style="0" customWidth="1"/>
    <col min="6" max="6" width="4.875" style="0" bestFit="1" customWidth="1"/>
    <col min="7" max="7" width="8.625" style="0" bestFit="1" customWidth="1"/>
    <col min="8" max="8" width="10.50390625" style="0" customWidth="1"/>
    <col min="9" max="9" width="7.125" style="0" bestFit="1" customWidth="1"/>
    <col min="10" max="10" width="15.125" style="0" bestFit="1" customWidth="1"/>
    <col min="11" max="11" width="10.625" style="0" bestFit="1" customWidth="1"/>
  </cols>
  <sheetData>
    <row r="1" spans="1:8" ht="24">
      <c r="A1" s="11" t="s">
        <v>6</v>
      </c>
      <c r="B1" s="12"/>
      <c r="C1" s="12"/>
      <c r="H1" s="13"/>
    </row>
    <row r="2" spans="1:3" ht="24">
      <c r="A2" s="12" t="s">
        <v>7</v>
      </c>
      <c r="B2" s="12"/>
      <c r="C2" s="12"/>
    </row>
    <row r="3" spans="1:8" ht="13.5">
      <c r="A3" t="s">
        <v>25</v>
      </c>
      <c r="G3" s="14" t="s">
        <v>8</v>
      </c>
      <c r="H3" s="15" t="s">
        <v>9</v>
      </c>
    </row>
    <row r="4" spans="5:11" ht="13.5">
      <c r="E4" s="16" t="s">
        <v>10</v>
      </c>
      <c r="G4" s="14">
        <v>4</v>
      </c>
      <c r="H4" s="15">
        <f>3.141593/180</f>
        <v>0.017453294444444444</v>
      </c>
      <c r="I4" s="17" t="s">
        <v>11</v>
      </c>
      <c r="J4" s="18" t="s">
        <v>12</v>
      </c>
      <c r="K4" s="19" t="s">
        <v>13</v>
      </c>
    </row>
    <row r="5" spans="1:11" s="22" customFormat="1" ht="13.5">
      <c r="A5" s="16" t="s">
        <v>14</v>
      </c>
      <c r="B5" s="16" t="s">
        <v>2</v>
      </c>
      <c r="C5" s="16" t="s">
        <v>15</v>
      </c>
      <c r="D5" s="16" t="s">
        <v>16</v>
      </c>
      <c r="E5" s="16" t="s">
        <v>17</v>
      </c>
      <c r="F5" s="16" t="s">
        <v>18</v>
      </c>
      <c r="G5" s="20" t="s">
        <v>19</v>
      </c>
      <c r="H5" s="21" t="s">
        <v>20</v>
      </c>
      <c r="I5" s="17" t="s">
        <v>21</v>
      </c>
      <c r="J5" s="18" t="s">
        <v>21</v>
      </c>
      <c r="K5" s="19" t="s">
        <v>22</v>
      </c>
    </row>
    <row r="6" spans="1:11" ht="13.5">
      <c r="A6" s="23">
        <v>0</v>
      </c>
      <c r="B6" s="5">
        <v>0.5784722222222222</v>
      </c>
      <c r="C6" s="24">
        <v>0</v>
      </c>
      <c r="D6" s="6" t="s">
        <v>5</v>
      </c>
      <c r="E6" s="6" t="s">
        <v>23</v>
      </c>
      <c r="F6" s="6" t="s">
        <v>5</v>
      </c>
      <c r="G6" s="25">
        <v>0</v>
      </c>
      <c r="H6" s="26">
        <v>0</v>
      </c>
      <c r="I6" s="27">
        <v>0</v>
      </c>
      <c r="J6" s="28">
        <v>0</v>
      </c>
      <c r="K6" s="29" t="s">
        <v>23</v>
      </c>
    </row>
    <row r="7" spans="1:11" ht="13.5">
      <c r="A7" s="30">
        <v>1</v>
      </c>
      <c r="B7" s="7">
        <v>0.6619212962962963</v>
      </c>
      <c r="C7" s="31">
        <v>10</v>
      </c>
      <c r="D7" s="8">
        <v>145</v>
      </c>
      <c r="E7" s="8">
        <f aca="true" t="shared" si="0" ref="E7:E12">+D7-7</f>
        <v>138</v>
      </c>
      <c r="F7" s="8">
        <v>28</v>
      </c>
      <c r="G7" s="32">
        <f aca="true" t="shared" si="1" ref="G7:G12">G$4*C7</f>
        <v>40</v>
      </c>
      <c r="H7" s="33">
        <f aca="true" t="shared" si="2" ref="H7:H12">+G7/TAN(F7*H$4)</f>
        <v>75.22904883433256</v>
      </c>
      <c r="I7" s="34">
        <f aca="true" t="shared" si="3" ref="I7:I12">+H7*SIN(E7*H$4)</f>
        <v>50.338044214714266</v>
      </c>
      <c r="J7" s="35">
        <f aca="true" t="shared" si="4" ref="J7:J12">+H7*COS(E7*H$4)</f>
        <v>-55.906091735658514</v>
      </c>
      <c r="K7" s="36">
        <f aca="true" t="shared" si="5" ref="K7:K12">SQRT((I7-I6)^2+(J7-J6)^2)/10</f>
        <v>7.522904883433256</v>
      </c>
    </row>
    <row r="8" spans="1:11" ht="13.5">
      <c r="A8" s="30">
        <v>2</v>
      </c>
      <c r="B8" s="7">
        <v>0.6620370370370371</v>
      </c>
      <c r="C8" s="31">
        <v>20</v>
      </c>
      <c r="D8" s="8">
        <v>146</v>
      </c>
      <c r="E8" s="8">
        <f t="shared" si="0"/>
        <v>139</v>
      </c>
      <c r="F8" s="8">
        <v>19</v>
      </c>
      <c r="G8" s="32">
        <f t="shared" si="1"/>
        <v>80</v>
      </c>
      <c r="H8" s="33">
        <f t="shared" si="2"/>
        <v>232.33684261604859</v>
      </c>
      <c r="I8" s="34">
        <f t="shared" si="3"/>
        <v>152.42663645912728</v>
      </c>
      <c r="J8" s="35">
        <f t="shared" si="4"/>
        <v>-175.3468817360365</v>
      </c>
      <c r="K8" s="36">
        <f t="shared" si="5"/>
        <v>15.712473701604216</v>
      </c>
    </row>
    <row r="9" spans="1:11" ht="13.5">
      <c r="A9" s="30">
        <v>3</v>
      </c>
      <c r="B9" s="7">
        <v>0.6621527777777778</v>
      </c>
      <c r="C9" s="31">
        <v>30</v>
      </c>
      <c r="D9" s="8">
        <v>153</v>
      </c>
      <c r="E9" s="8">
        <f t="shared" si="0"/>
        <v>146</v>
      </c>
      <c r="F9" s="8">
        <v>18</v>
      </c>
      <c r="G9" s="32">
        <f t="shared" si="1"/>
        <v>120</v>
      </c>
      <c r="H9" s="33">
        <f t="shared" si="2"/>
        <v>369.3219809291777</v>
      </c>
      <c r="I9" s="34">
        <f t="shared" si="3"/>
        <v>206.52214480125195</v>
      </c>
      <c r="J9" s="35">
        <f t="shared" si="4"/>
        <v>-306.1818565887643</v>
      </c>
      <c r="K9" s="36">
        <f t="shared" si="5"/>
        <v>14.157723922829826</v>
      </c>
    </row>
    <row r="10" spans="1:11" ht="13.5">
      <c r="A10" s="30">
        <v>4</v>
      </c>
      <c r="B10" s="7">
        <v>0.6622685185185185</v>
      </c>
      <c r="C10" s="31">
        <v>40</v>
      </c>
      <c r="D10" s="8">
        <v>156</v>
      </c>
      <c r="E10" s="8">
        <f t="shared" si="0"/>
        <v>149</v>
      </c>
      <c r="F10" s="8">
        <v>16</v>
      </c>
      <c r="G10" s="32">
        <f t="shared" si="1"/>
        <v>160</v>
      </c>
      <c r="H10" s="33">
        <f t="shared" si="2"/>
        <v>557.9862461687318</v>
      </c>
      <c r="I10" s="34">
        <f t="shared" si="3"/>
        <v>287.3840249037393</v>
      </c>
      <c r="J10" s="35">
        <f t="shared" si="4"/>
        <v>-478.2876468649378</v>
      </c>
      <c r="K10" s="36">
        <f t="shared" si="5"/>
        <v>19.01553225663044</v>
      </c>
    </row>
    <row r="11" spans="1:11" ht="13.5">
      <c r="A11" s="30">
        <v>5</v>
      </c>
      <c r="B11" s="7">
        <v>0.6623842592592593</v>
      </c>
      <c r="C11" s="31">
        <v>50</v>
      </c>
      <c r="D11" s="8">
        <v>158</v>
      </c>
      <c r="E11" s="8">
        <f t="shared" si="0"/>
        <v>151</v>
      </c>
      <c r="F11" s="8">
        <v>16</v>
      </c>
      <c r="G11" s="32">
        <f t="shared" si="1"/>
        <v>200</v>
      </c>
      <c r="H11" s="33">
        <f t="shared" si="2"/>
        <v>697.4828077109148</v>
      </c>
      <c r="I11" s="34">
        <f t="shared" si="3"/>
        <v>338.1461978595025</v>
      </c>
      <c r="J11" s="35">
        <f t="shared" si="4"/>
        <v>-610.0323072800843</v>
      </c>
      <c r="K11" s="36">
        <f t="shared" si="5"/>
        <v>14.118588368209151</v>
      </c>
    </row>
    <row r="12" spans="1:11" ht="13.5">
      <c r="A12" s="37">
        <v>6</v>
      </c>
      <c r="B12" s="9">
        <v>0.6625</v>
      </c>
      <c r="C12" s="38">
        <v>60</v>
      </c>
      <c r="D12" s="10">
        <v>163</v>
      </c>
      <c r="E12" s="10">
        <f t="shared" si="0"/>
        <v>156</v>
      </c>
      <c r="F12" s="10">
        <v>16</v>
      </c>
      <c r="G12" s="39">
        <f t="shared" si="1"/>
        <v>240</v>
      </c>
      <c r="H12" s="40">
        <f t="shared" si="2"/>
        <v>836.9793692530977</v>
      </c>
      <c r="I12" s="41">
        <f t="shared" si="3"/>
        <v>340.4299494181975</v>
      </c>
      <c r="J12" s="42">
        <f t="shared" si="4"/>
        <v>-764.6188031263924</v>
      </c>
      <c r="K12" s="43">
        <f t="shared" si="5"/>
        <v>15.460336419115364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"/>
    </sheetView>
  </sheetViews>
  <sheetFormatPr defaultColWidth="9.00390625" defaultRowHeight="13.5"/>
  <cols>
    <col min="1" max="1" width="4.875" style="0" bestFit="1" customWidth="1"/>
    <col min="3" max="4" width="6.75390625" style="0" bestFit="1" customWidth="1"/>
    <col min="5" max="5" width="6.75390625" style="0" customWidth="1"/>
    <col min="6" max="6" width="4.875" style="0" bestFit="1" customWidth="1"/>
    <col min="7" max="7" width="8.625" style="0" bestFit="1" customWidth="1"/>
    <col min="8" max="8" width="10.50390625" style="0" customWidth="1"/>
    <col min="9" max="9" width="7.125" style="0" bestFit="1" customWidth="1"/>
    <col min="10" max="10" width="15.125" style="0" bestFit="1" customWidth="1"/>
    <col min="11" max="11" width="10.625" style="0" bestFit="1" customWidth="1"/>
  </cols>
  <sheetData>
    <row r="1" spans="1:8" ht="24">
      <c r="A1" s="11" t="s">
        <v>6</v>
      </c>
      <c r="B1" s="12"/>
      <c r="C1" s="12"/>
      <c r="H1" s="13"/>
    </row>
    <row r="2" spans="1:3" ht="24">
      <c r="A2" s="12" t="s">
        <v>7</v>
      </c>
      <c r="B2" s="12"/>
      <c r="C2" s="12"/>
    </row>
    <row r="3" spans="1:8" ht="13.5">
      <c r="A3" t="s">
        <v>24</v>
      </c>
      <c r="G3" s="14" t="s">
        <v>8</v>
      </c>
      <c r="H3" s="15" t="s">
        <v>9</v>
      </c>
    </row>
    <row r="4" spans="5:11" ht="13.5">
      <c r="E4" s="16" t="s">
        <v>10</v>
      </c>
      <c r="G4" s="14">
        <v>4</v>
      </c>
      <c r="H4" s="15">
        <f>3.141593/180</f>
        <v>0.017453294444444444</v>
      </c>
      <c r="I4" s="17" t="s">
        <v>11</v>
      </c>
      <c r="J4" s="18" t="s">
        <v>12</v>
      </c>
      <c r="K4" s="19" t="s">
        <v>13</v>
      </c>
    </row>
    <row r="5" spans="1:11" s="22" customFormat="1" ht="13.5">
      <c r="A5" s="16" t="s">
        <v>14</v>
      </c>
      <c r="B5" s="16" t="s">
        <v>2</v>
      </c>
      <c r="C5" s="16" t="s">
        <v>15</v>
      </c>
      <c r="D5" s="16" t="s">
        <v>16</v>
      </c>
      <c r="E5" s="16" t="s">
        <v>17</v>
      </c>
      <c r="F5" s="16" t="s">
        <v>18</v>
      </c>
      <c r="G5" s="20" t="s">
        <v>19</v>
      </c>
      <c r="H5" s="21" t="s">
        <v>20</v>
      </c>
      <c r="I5" s="17" t="s">
        <v>21</v>
      </c>
      <c r="J5" s="18" t="s">
        <v>21</v>
      </c>
      <c r="K5" s="19" t="s">
        <v>22</v>
      </c>
    </row>
    <row r="6" spans="1:11" ht="13.5">
      <c r="A6" s="23">
        <v>0</v>
      </c>
      <c r="B6" s="5">
        <v>0.5868055555555556</v>
      </c>
      <c r="C6" s="24">
        <v>0</v>
      </c>
      <c r="D6" s="6" t="s">
        <v>5</v>
      </c>
      <c r="E6" s="6" t="s">
        <v>23</v>
      </c>
      <c r="F6" s="6" t="s">
        <v>5</v>
      </c>
      <c r="G6" s="25">
        <v>0</v>
      </c>
      <c r="H6" s="26">
        <v>0</v>
      </c>
      <c r="I6" s="27">
        <v>0</v>
      </c>
      <c r="J6" s="28">
        <v>0</v>
      </c>
      <c r="K6" s="29" t="s">
        <v>23</v>
      </c>
    </row>
    <row r="7" spans="1:11" ht="13.5">
      <c r="A7" s="30">
        <v>1</v>
      </c>
      <c r="B7" s="7">
        <v>0.5869212962962963</v>
      </c>
      <c r="C7" s="31">
        <v>10</v>
      </c>
      <c r="D7" s="8">
        <v>152</v>
      </c>
      <c r="E7" s="8">
        <f>+D7-7</f>
        <v>145</v>
      </c>
      <c r="F7" s="8">
        <v>44</v>
      </c>
      <c r="G7" s="32">
        <f>G$4*C7</f>
        <v>40</v>
      </c>
      <c r="H7" s="33">
        <f>+G7/TAN(F7*H$4)</f>
        <v>41.42120553241242</v>
      </c>
      <c r="I7" s="34">
        <f>+H7*SIN(E7*H$4)</f>
        <v>23.758217990313454</v>
      </c>
      <c r="J7" s="35">
        <f>+H7*COS(E7*H$4)</f>
        <v>-33.93027181858553</v>
      </c>
      <c r="K7" s="36">
        <f>SQRT((I7-I6)^2+(J7-J6)^2)/10</f>
        <v>4.142120553241242</v>
      </c>
    </row>
    <row r="8" spans="1:11" ht="13.5">
      <c r="A8" s="30">
        <v>2</v>
      </c>
      <c r="B8" s="7">
        <v>0.587037037037037</v>
      </c>
      <c r="C8" s="31">
        <v>20</v>
      </c>
      <c r="D8" s="8">
        <v>145</v>
      </c>
      <c r="E8" s="8">
        <f aca="true" t="shared" si="0" ref="E8:E15">+D8-7</f>
        <v>138</v>
      </c>
      <c r="F8" s="8">
        <v>28</v>
      </c>
      <c r="G8" s="32">
        <f aca="true" t="shared" si="1" ref="G8:G15">G$4*C8</f>
        <v>80</v>
      </c>
      <c r="H8" s="33">
        <f aca="true" t="shared" si="2" ref="H8:H15">+G8/TAN(F8*H$4)</f>
        <v>150.45809766866512</v>
      </c>
      <c r="I8" s="34">
        <f aca="true" t="shared" si="3" ref="I8:I15">+H8*SIN(E8*H$4)</f>
        <v>100.67608842942853</v>
      </c>
      <c r="J8" s="35">
        <f aca="true" t="shared" si="4" ref="J8:J15">+H8*COS(E8*H$4)</f>
        <v>-111.81218347131703</v>
      </c>
      <c r="K8" s="36">
        <f aca="true" t="shared" si="5" ref="K8:K15">SQRT((I8-I7)^2+(J8-J7)^2)/10</f>
        <v>10.946209826041326</v>
      </c>
    </row>
    <row r="9" spans="1:11" ht="13.5">
      <c r="A9" s="30">
        <v>3</v>
      </c>
      <c r="B9" s="7">
        <v>0.5871527777777777</v>
      </c>
      <c r="C9" s="31">
        <v>30</v>
      </c>
      <c r="D9" s="8">
        <v>144</v>
      </c>
      <c r="E9" s="8">
        <f t="shared" si="0"/>
        <v>137</v>
      </c>
      <c r="F9" s="8">
        <v>22</v>
      </c>
      <c r="G9" s="32">
        <f t="shared" si="1"/>
        <v>120</v>
      </c>
      <c r="H9" s="33">
        <f t="shared" si="2"/>
        <v>297.0103862047329</v>
      </c>
      <c r="I9" s="34">
        <f t="shared" si="3"/>
        <v>202.5605390417445</v>
      </c>
      <c r="J9" s="35">
        <f t="shared" si="4"/>
        <v>-217.219698776613</v>
      </c>
      <c r="K9" s="36">
        <f t="shared" si="5"/>
        <v>14.659872291193281</v>
      </c>
    </row>
    <row r="10" spans="1:11" ht="13.5">
      <c r="A10" s="30">
        <v>4</v>
      </c>
      <c r="B10" s="7">
        <v>0.5872685185185186</v>
      </c>
      <c r="C10" s="31">
        <v>40</v>
      </c>
      <c r="D10" s="8">
        <v>148</v>
      </c>
      <c r="E10" s="8">
        <f t="shared" si="0"/>
        <v>141</v>
      </c>
      <c r="F10" s="8">
        <v>20</v>
      </c>
      <c r="G10" s="32">
        <f t="shared" si="1"/>
        <v>160</v>
      </c>
      <c r="H10" s="33">
        <f t="shared" si="2"/>
        <v>439.5963344668174</v>
      </c>
      <c r="I10" s="34">
        <f t="shared" si="3"/>
        <v>276.6468444076893</v>
      </c>
      <c r="J10" s="35">
        <f t="shared" si="4"/>
        <v>-341.6305910715984</v>
      </c>
      <c r="K10" s="36">
        <f t="shared" si="5"/>
        <v>14.479934656071652</v>
      </c>
    </row>
    <row r="11" spans="1:11" ht="13.5">
      <c r="A11" s="30">
        <v>5</v>
      </c>
      <c r="B11" s="7">
        <v>0.5873842592592592</v>
      </c>
      <c r="C11" s="31">
        <v>50</v>
      </c>
      <c r="D11" s="8">
        <v>148</v>
      </c>
      <c r="E11" s="8">
        <f t="shared" si="0"/>
        <v>141</v>
      </c>
      <c r="F11" s="8">
        <v>18</v>
      </c>
      <c r="G11" s="32">
        <f t="shared" si="1"/>
        <v>200</v>
      </c>
      <c r="H11" s="33">
        <f t="shared" si="2"/>
        <v>615.5366348819629</v>
      </c>
      <c r="I11" s="34">
        <f t="shared" si="3"/>
        <v>387.3696259636964</v>
      </c>
      <c r="J11" s="35">
        <f t="shared" si="4"/>
        <v>-478.36191504190293</v>
      </c>
      <c r="K11" s="36">
        <f t="shared" si="5"/>
        <v>17.59403004151455</v>
      </c>
    </row>
    <row r="12" spans="1:11" ht="13.5">
      <c r="A12" s="30">
        <v>6</v>
      </c>
      <c r="B12" s="7">
        <v>0.5875</v>
      </c>
      <c r="C12" s="31">
        <v>60</v>
      </c>
      <c r="D12" s="8">
        <v>145</v>
      </c>
      <c r="E12" s="8">
        <f t="shared" si="0"/>
        <v>138</v>
      </c>
      <c r="F12" s="8">
        <v>20</v>
      </c>
      <c r="G12" s="32">
        <f t="shared" si="1"/>
        <v>240</v>
      </c>
      <c r="H12" s="33">
        <f t="shared" si="2"/>
        <v>659.394501700226</v>
      </c>
      <c r="I12" s="34">
        <f t="shared" si="3"/>
        <v>441.2209126107841</v>
      </c>
      <c r="J12" s="35">
        <f t="shared" si="4"/>
        <v>-490.02572906674624</v>
      </c>
      <c r="K12" s="36">
        <f t="shared" si="5"/>
        <v>5.509996035527555</v>
      </c>
    </row>
    <row r="13" spans="1:11" ht="13.5">
      <c r="A13" s="30">
        <v>7</v>
      </c>
      <c r="B13" s="7">
        <v>0.5876157407407407</v>
      </c>
      <c r="C13" s="31">
        <v>70</v>
      </c>
      <c r="D13" s="8">
        <v>148</v>
      </c>
      <c r="E13" s="8">
        <f t="shared" si="0"/>
        <v>141</v>
      </c>
      <c r="F13" s="8">
        <v>20</v>
      </c>
      <c r="G13" s="32">
        <f t="shared" si="1"/>
        <v>280</v>
      </c>
      <c r="H13" s="33">
        <f t="shared" si="2"/>
        <v>769.2935853169304</v>
      </c>
      <c r="I13" s="34">
        <f t="shared" si="3"/>
        <v>484.13197771345625</v>
      </c>
      <c r="J13" s="35">
        <f t="shared" si="4"/>
        <v>-597.8535343752973</v>
      </c>
      <c r="K13" s="36">
        <f t="shared" si="5"/>
        <v>11.605255320717658</v>
      </c>
    </row>
    <row r="14" spans="1:11" ht="13.5">
      <c r="A14" s="30">
        <v>8</v>
      </c>
      <c r="B14" s="7">
        <v>0.587731481481481</v>
      </c>
      <c r="C14" s="31">
        <v>80</v>
      </c>
      <c r="D14" s="8">
        <v>148</v>
      </c>
      <c r="E14" s="8">
        <f t="shared" si="0"/>
        <v>141</v>
      </c>
      <c r="F14" s="8">
        <v>20</v>
      </c>
      <c r="G14" s="32">
        <f t="shared" si="1"/>
        <v>320</v>
      </c>
      <c r="H14" s="33">
        <f t="shared" si="2"/>
        <v>879.1926689336348</v>
      </c>
      <c r="I14" s="34">
        <f t="shared" si="3"/>
        <v>553.2936888153786</v>
      </c>
      <c r="J14" s="35">
        <f t="shared" si="4"/>
        <v>-683.2611821431968</v>
      </c>
      <c r="K14" s="36">
        <f t="shared" si="5"/>
        <v>10.98990836167043</v>
      </c>
    </row>
    <row r="15" spans="1:11" ht="13.5">
      <c r="A15" s="30">
        <v>9</v>
      </c>
      <c r="B15" s="9">
        <v>0.587847222222222</v>
      </c>
      <c r="C15" s="31">
        <v>90</v>
      </c>
      <c r="D15" s="10">
        <v>152</v>
      </c>
      <c r="E15" s="8">
        <f t="shared" si="0"/>
        <v>145</v>
      </c>
      <c r="F15" s="10">
        <v>20</v>
      </c>
      <c r="G15" s="32">
        <f t="shared" si="1"/>
        <v>360</v>
      </c>
      <c r="H15" s="33">
        <f t="shared" si="2"/>
        <v>989.091752550339</v>
      </c>
      <c r="I15" s="34">
        <f t="shared" si="3"/>
        <v>567.3194965589287</v>
      </c>
      <c r="J15" s="35">
        <f t="shared" si="4"/>
        <v>-810.2166894030416</v>
      </c>
      <c r="K15" s="36">
        <f t="shared" si="5"/>
        <v>12.772793001714048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松井　一幸</dc:creator>
  <cp:keywords/>
  <dc:description/>
  <cp:lastModifiedBy>松井　一幸</cp:lastModifiedBy>
  <dcterms:created xsi:type="dcterms:W3CDTF">2001-09-23T08:07:52Z</dcterms:created>
  <dcterms:modified xsi:type="dcterms:W3CDTF">2001-09-23T11:45:46Z</dcterms:modified>
  <cp:category/>
  <cp:version/>
  <cp:contentType/>
  <cp:contentStatus/>
</cp:coreProperties>
</file>